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960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<sst xmlns="http://schemas.openxmlformats.org/spreadsheetml/2006/main" count="125" uniqueCount="121">
  <si>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</si>
  <si>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</si>
  <si>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</si>
  <si>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</si>
  <si>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</si>
  <si>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</si>
  <si>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</si>
  <si>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</si>
  <si>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</si>
  <si>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</si>
  <si>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</si>
  <si>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</si>
  <si>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</si>
  <si>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</si>
  <si>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</si>
  <si>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</si>
  <si>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</si>
  <si>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</si>
  <si>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</si>
  <si>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</si>
  <si>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</si>
  <si>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</si>
  <si>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</si>
  <si>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</si>
  <si>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</si>
  <si>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</si>
  <si>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</si>
  <si>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</si>
  <si>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</si>
  <si>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</si>
  <si>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</si>
  <si>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</si>
  <si>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</si>
  <si>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</si>
  <si>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</si>
  <si>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</si>
  <si>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</si>
  <si>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</si>
  <si>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</si>
  <si>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</si>
  <si>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</si>
  <si>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</si>
  <si>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</si>
  <si>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</si>
  <si>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</si>
  <si>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</si>
  <si>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</si>
  <si>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</si>
  <si>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</si>
  <si>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</si>
  <si>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</si>
  <si>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</si>
  <si>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</si>
  <si>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</si>
  <si>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</si>
  <si>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</si>
  <si>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</si>
  <si>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</si>
  <si>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</si>
  <si>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</si>
  <si>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</si>
  <si>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</si>
  <si>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</si>
  <si>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</si>
  <si>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</si>
  <si>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</si>
  <si>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</si>
  <si>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</si>
  <si>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</si>
  <si>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</si>
  <si>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</si>
  <si>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</si>
  <si>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</si>
  <si>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</si>
  <si>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</si>
  <si>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</si>
  <si>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</si>
  <si>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</si>
  <si>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</si>
  <si>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</si>
  <si>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</si>
  <si>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</si>
  <si>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</si>
  <si>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</si>
  <si>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</si>
  <si>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</si>
  <si>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</si>
  <si>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</si>
  <si>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</si>
  <si>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</si>
  <si>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</si>
  <si>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</si>
  <si>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</si>
  <si>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</si>
  <si>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</si>
  <si>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</si>
  <si>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</si>
  <si>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</si>
  <si>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</si>
  <si>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</si>
  <si>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</si>
  <si>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</si>
  <si>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</si>
  <si>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</si>
  <si>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</si>
  <si>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</si>
  <si>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</si>
  <si>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</si>
  <si>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</si>
  <si>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</si>
  <si>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</si>
  <si>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</si>
  <si>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</si>
  <si>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</si>
  <si>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</si>
  <si>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</si>
  <si>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</si>
  <si>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>по доходам по состоянию на  01 мая  2021 года.</t>
  </si>
  <si>
    <t xml:space="preserve"> 1 17 00000 </t>
  </si>
  <si>
    <t>Прочие неналоговые доходы</t>
  </si>
  <si>
    <t>по расходам  по состоянию на 01 мая 2021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</si>
</sst>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18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8" fontId="4" fillId="0" borderId="25" xfId="0" applyNumberFormat="1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8" fontId="4" fillId="0" borderId="17" xfId="0" applyNumberFormat="1" applyFont="1" applyBorder="1" applyAlignment="1">
      <alignment horizontal="center" wrapText="1"/>
    </xf>
    <xf numFmtId="188" fontId="4" fillId="0" borderId="17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5" xfId="0" applyNumberFormat="1" applyFont="1" applyFill="1" applyBorder="1" applyAlignment="1">
      <alignment horizontal="center"/>
    </xf>
    <xf numFmtId="185" fontId="1" fillId="33" borderId="26" xfId="0" applyNumberFormat="1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27" xfId="0" applyNumberFormat="1" applyFont="1" applyFill="1" applyBorder="1" applyAlignment="1">
      <alignment horizontal="center" vertical="top"/>
    </xf>
    <xf numFmtId="185" fontId="1" fillId="33" borderId="28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1" fillId="33" borderId="16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vertical="justify"/>
    </xf>
    <xf numFmtId="185" fontId="1" fillId="0" borderId="26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vertical="top" wrapText="1"/>
    </xf>
    <xf numFmtId="185" fontId="1" fillId="0" borderId="26" xfId="0" applyNumberFormat="1" applyFont="1" applyBorder="1" applyAlignment="1">
      <alignment horizontal="center" vertical="top" wrapText="1"/>
    </xf>
    <xf numFmtId="185" fontId="4" fillId="0" borderId="15" xfId="0" applyNumberFormat="1" applyFont="1" applyBorder="1" applyAlignment="1">
      <alignment horizontal="center" vertical="top" wrapText="1"/>
    </xf>
    <xf numFmtId="185" fontId="4" fillId="0" borderId="15" xfId="0" applyNumberFormat="1" applyFont="1" applyFill="1" applyBorder="1" applyAlignment="1">
      <alignment horizontal="center"/>
    </xf>
    <xf numFmtId="185" fontId="1" fillId="0" borderId="28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185" fontId="4" fillId="33" borderId="17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6" xfId="0" applyNumberFormat="1" applyFont="1" applyFill="1" applyBorder="1" applyAlignment="1">
      <alignment horizontal="center"/>
    </xf>
    <xf numFmtId="185" fontId="4" fillId="33" borderId="17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6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45" fillId="33" borderId="10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5" fontId="4" fillId="33" borderId="37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38" xfId="0" applyNumberFormat="1" applyFont="1" applyFill="1" applyBorder="1" applyAlignment="1">
      <alignment horizontal="center"/>
    </xf>
    <xf numFmtId="188" fontId="4" fillId="33" borderId="19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35" xfId="0" applyFont="1" applyBorder="1" applyAlignment="1">
      <alignment horizontal="justify" vertical="top" wrapText="1"/>
    </xf>
    <xf numFmtId="188" fontId="1" fillId="0" borderId="3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SheetLayoutView="75" zoomScalePageLayoutView="0" workbookViewId="0" topLeftCell="A10">
      <selection activeCell="D34" sqref="D34"/>
    </sheetView>
  </sheetViews>
  <sheetFormatPr defaultColWidth="9.140625" defaultRowHeight="12.75"/>
  <cols>
    <col min="1" max="1" width="13.28125" style="0" customWidth="1"/>
    <col min="2" max="2" width="48.28125" style="10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116</v>
      </c>
      <c r="B1" s="96"/>
      <c r="C1" s="2"/>
      <c r="D1" s="1"/>
      <c r="E1" s="1"/>
    </row>
    <row r="2" spans="1:5" ht="15">
      <c r="A2" s="1"/>
      <c r="B2" s="138"/>
      <c r="C2" s="138"/>
      <c r="D2" s="138"/>
      <c r="E2" s="138"/>
    </row>
    <row r="3" spans="1:5" ht="15">
      <c r="A3" s="144" t="s">
        <v>76</v>
      </c>
      <c r="B3" s="144"/>
      <c r="C3" s="144"/>
      <c r="D3" s="144"/>
      <c r="E3" s="144"/>
    </row>
    <row r="4" spans="1:5" ht="15">
      <c r="A4" s="144" t="s">
        <v>117</v>
      </c>
      <c r="B4" s="144"/>
      <c r="C4" s="144"/>
      <c r="D4" s="144"/>
      <c r="E4" s="144"/>
    </row>
    <row r="5" spans="1:5" ht="15.75" thickBot="1">
      <c r="A5" s="1"/>
      <c r="B5" s="96"/>
      <c r="C5" s="1"/>
      <c r="D5" s="128" t="s">
        <v>0</v>
      </c>
      <c r="E5" s="128"/>
    </row>
    <row r="6" spans="1:5" ht="12.75">
      <c r="A6" s="129" t="s">
        <v>1</v>
      </c>
      <c r="B6" s="132" t="s">
        <v>2</v>
      </c>
      <c r="C6" s="135" t="s">
        <v>66</v>
      </c>
      <c r="D6" s="135" t="s">
        <v>3</v>
      </c>
      <c r="E6" s="139" t="s">
        <v>67</v>
      </c>
    </row>
    <row r="7" spans="1:5" ht="12.75">
      <c r="A7" s="130"/>
      <c r="B7" s="133"/>
      <c r="C7" s="136"/>
      <c r="D7" s="136"/>
      <c r="E7" s="140"/>
    </row>
    <row r="8" spans="1:5" ht="20.25" customHeight="1" thickBot="1">
      <c r="A8" s="131"/>
      <c r="B8" s="134"/>
      <c r="C8" s="137"/>
      <c r="D8" s="137"/>
      <c r="E8" s="141"/>
    </row>
    <row r="9" spans="1:5" ht="15" thickBot="1">
      <c r="A9" s="15" t="s">
        <v>4</v>
      </c>
      <c r="B9" s="97" t="s">
        <v>5</v>
      </c>
      <c r="C9" s="62">
        <f>C10+C11+C12+C13+C14+C15+C16+C17+C18+C19+C20+C21+C22+C23</f>
        <v>525346.2</v>
      </c>
      <c r="D9" s="62">
        <f>D10+D11+D12+D13+D14+D15+D16+D17+D18+D19+D20+D21+D22+D23+D24</f>
        <v>173289.9</v>
      </c>
      <c r="E9" s="87">
        <f>D9/C9*100</f>
        <v>32.98584818925121</v>
      </c>
    </row>
    <row r="10" spans="1:5" ht="15">
      <c r="A10" s="13" t="s">
        <v>6</v>
      </c>
      <c r="B10" s="14" t="s">
        <v>7</v>
      </c>
      <c r="C10" s="69">
        <v>343061</v>
      </c>
      <c r="D10" s="71">
        <v>112304.5</v>
      </c>
      <c r="E10" s="89">
        <f aca="true" t="shared" si="0" ref="E10:E34">D10/C10*100</f>
        <v>32.736014877820566</v>
      </c>
    </row>
    <row r="11" spans="1:5" ht="30">
      <c r="A11" s="9" t="s">
        <v>81</v>
      </c>
      <c r="B11" s="5" t="s">
        <v>88</v>
      </c>
      <c r="C11" s="65">
        <v>25088.1</v>
      </c>
      <c r="D11" s="72">
        <v>7736.6</v>
      </c>
      <c r="E11" s="90">
        <f t="shared" si="0"/>
        <v>30.837727847066937</v>
      </c>
    </row>
    <row r="12" spans="1:5" ht="30">
      <c r="A12" s="10" t="s">
        <v>93</v>
      </c>
      <c r="B12" s="4" t="s">
        <v>89</v>
      </c>
      <c r="C12" s="70">
        <v>27828</v>
      </c>
      <c r="D12" s="88">
        <v>15166</v>
      </c>
      <c r="E12" s="90">
        <f t="shared" si="0"/>
        <v>54.49906568923386</v>
      </c>
    </row>
    <row r="13" spans="1:5" ht="30">
      <c r="A13" s="10" t="s">
        <v>8</v>
      </c>
      <c r="B13" s="98" t="s">
        <v>9</v>
      </c>
      <c r="C13" s="65">
        <v>6837</v>
      </c>
      <c r="D13" s="65">
        <v>3369.5</v>
      </c>
      <c r="E13" s="90">
        <f t="shared" si="0"/>
        <v>49.28331139388621</v>
      </c>
    </row>
    <row r="14" spans="1:5" ht="15">
      <c r="A14" s="10" t="s">
        <v>105</v>
      </c>
      <c r="B14" s="99" t="s">
        <v>106</v>
      </c>
      <c r="C14" s="65">
        <v>127</v>
      </c>
      <c r="D14" s="65">
        <v>15.4</v>
      </c>
      <c r="E14" s="90">
        <f t="shared" si="0"/>
        <v>12.125984251968504</v>
      </c>
    </row>
    <row r="15" spans="1:5" ht="30">
      <c r="A15" s="11" t="s">
        <v>82</v>
      </c>
      <c r="B15" s="4" t="s">
        <v>83</v>
      </c>
      <c r="C15" s="65">
        <v>1996</v>
      </c>
      <c r="D15" s="65">
        <v>1523.5</v>
      </c>
      <c r="E15" s="90">
        <f t="shared" si="0"/>
        <v>76.32765531062124</v>
      </c>
    </row>
    <row r="16" spans="1:5" ht="15">
      <c r="A16" s="11" t="s">
        <v>10</v>
      </c>
      <c r="B16" s="4" t="s">
        <v>11</v>
      </c>
      <c r="C16" s="65">
        <v>19283</v>
      </c>
      <c r="D16" s="65">
        <v>1389.3</v>
      </c>
      <c r="E16" s="90">
        <f t="shared" si="0"/>
        <v>7.204791785510553</v>
      </c>
    </row>
    <row r="17" spans="1:5" ht="15">
      <c r="A17" s="10" t="s">
        <v>12</v>
      </c>
      <c r="B17" s="5" t="s">
        <v>13</v>
      </c>
      <c r="C17" s="65">
        <v>25036</v>
      </c>
      <c r="D17" s="65">
        <v>6932.4</v>
      </c>
      <c r="E17" s="90">
        <f t="shared" si="0"/>
        <v>27.689726793417478</v>
      </c>
    </row>
    <row r="18" spans="1:5" ht="15">
      <c r="A18" s="10" t="s">
        <v>14</v>
      </c>
      <c r="B18" s="5" t="s">
        <v>15</v>
      </c>
      <c r="C18" s="65">
        <v>7673.8</v>
      </c>
      <c r="D18" s="65">
        <v>2885.4</v>
      </c>
      <c r="E18" s="90">
        <f t="shared" si="0"/>
        <v>37.60066720529594</v>
      </c>
    </row>
    <row r="19" spans="1:5" ht="36" customHeight="1">
      <c r="A19" s="10" t="s">
        <v>16</v>
      </c>
      <c r="B19" s="4" t="s">
        <v>68</v>
      </c>
      <c r="C19" s="65">
        <v>41325.2</v>
      </c>
      <c r="D19" s="65">
        <v>5960.1</v>
      </c>
      <c r="E19" s="91">
        <f t="shared" si="0"/>
        <v>14.422434737157957</v>
      </c>
    </row>
    <row r="20" spans="1:5" ht="13.5" customHeight="1">
      <c r="A20" s="10" t="s">
        <v>17</v>
      </c>
      <c r="B20" s="4" t="s">
        <v>18</v>
      </c>
      <c r="C20" s="65">
        <v>4341</v>
      </c>
      <c r="D20" s="65">
        <v>5343.1</v>
      </c>
      <c r="E20" s="91">
        <f t="shared" si="0"/>
        <v>123.0845427320894</v>
      </c>
    </row>
    <row r="21" spans="1:5" ht="30">
      <c r="A21" s="12" t="s">
        <v>19</v>
      </c>
      <c r="B21" s="6" t="s">
        <v>20</v>
      </c>
      <c r="C21" s="65">
        <v>1528.7</v>
      </c>
      <c r="D21" s="65">
        <v>429.3</v>
      </c>
      <c r="E21" s="91">
        <f t="shared" si="0"/>
        <v>28.082684634002746</v>
      </c>
    </row>
    <row r="22" spans="1:5" ht="30">
      <c r="A22" s="12" t="s">
        <v>21</v>
      </c>
      <c r="B22" s="4" t="s">
        <v>22</v>
      </c>
      <c r="C22" s="65">
        <v>17557.6</v>
      </c>
      <c r="D22" s="65">
        <v>8383.9</v>
      </c>
      <c r="E22" s="91">
        <f t="shared" si="0"/>
        <v>47.750831548731036</v>
      </c>
    </row>
    <row r="23" spans="1:5" ht="15">
      <c r="A23" s="12" t="s">
        <v>23</v>
      </c>
      <c r="B23" s="4" t="s">
        <v>24</v>
      </c>
      <c r="C23" s="65">
        <v>3663.8</v>
      </c>
      <c r="D23" s="65">
        <v>1839.7</v>
      </c>
      <c r="E23" s="91">
        <f t="shared" si="0"/>
        <v>50.212893716905945</v>
      </c>
    </row>
    <row r="24" spans="1:5" ht="15.75" thickBot="1">
      <c r="A24" s="12" t="s">
        <v>118</v>
      </c>
      <c r="B24" s="125" t="s">
        <v>119</v>
      </c>
      <c r="C24" s="126">
        <v>0</v>
      </c>
      <c r="D24" s="126">
        <v>11.2</v>
      </c>
      <c r="E24" s="91"/>
    </row>
    <row r="25" spans="1:5" ht="15" thickBot="1">
      <c r="A25" s="18" t="s">
        <v>25</v>
      </c>
      <c r="B25" s="19" t="s">
        <v>26</v>
      </c>
      <c r="C25" s="63">
        <f>C26+C31+C32</f>
        <v>893006.3</v>
      </c>
      <c r="D25" s="63">
        <f>D26+D31+D32</f>
        <v>333989.1</v>
      </c>
      <c r="E25" s="87">
        <f t="shared" si="0"/>
        <v>37.40053121685703</v>
      </c>
    </row>
    <row r="26" spans="1:5" ht="30">
      <c r="A26" s="66" t="s">
        <v>27</v>
      </c>
      <c r="B26" s="67" t="s">
        <v>28</v>
      </c>
      <c r="C26" s="64">
        <f>C27+C28+C29+C30</f>
        <v>897858.5</v>
      </c>
      <c r="D26" s="64">
        <f>D27+D28+D29+D30</f>
        <v>338841</v>
      </c>
      <c r="E26" s="92">
        <f t="shared" si="0"/>
        <v>37.738797371746216</v>
      </c>
    </row>
    <row r="27" spans="1:5" ht="30">
      <c r="A27" s="84" t="s">
        <v>107</v>
      </c>
      <c r="B27" s="85" t="s">
        <v>108</v>
      </c>
      <c r="C27" s="69">
        <v>177387</v>
      </c>
      <c r="D27" s="69">
        <v>73910</v>
      </c>
      <c r="E27" s="91">
        <f t="shared" si="0"/>
        <v>41.66596199270521</v>
      </c>
    </row>
    <row r="28" spans="1:5" ht="36" customHeight="1">
      <c r="A28" s="12" t="s">
        <v>98</v>
      </c>
      <c r="B28" s="4" t="s">
        <v>90</v>
      </c>
      <c r="C28" s="72">
        <v>65624.4</v>
      </c>
      <c r="D28" s="72">
        <v>27006</v>
      </c>
      <c r="E28" s="91">
        <f t="shared" si="0"/>
        <v>41.15237625029715</v>
      </c>
    </row>
    <row r="29" spans="1:5" ht="30">
      <c r="A29" s="12" t="s">
        <v>97</v>
      </c>
      <c r="B29" s="5" t="s">
        <v>91</v>
      </c>
      <c r="C29" s="72">
        <v>608430.6</v>
      </c>
      <c r="D29" s="72">
        <v>224488.2</v>
      </c>
      <c r="E29" s="91">
        <f t="shared" si="0"/>
        <v>36.8962705031601</v>
      </c>
    </row>
    <row r="30" spans="1:5" ht="15">
      <c r="A30" s="20" t="s">
        <v>110</v>
      </c>
      <c r="B30" s="17" t="s">
        <v>111</v>
      </c>
      <c r="C30" s="86">
        <v>46416.5</v>
      </c>
      <c r="D30" s="86">
        <v>13436.8</v>
      </c>
      <c r="E30" s="91">
        <f t="shared" si="0"/>
        <v>28.948326564906875</v>
      </c>
    </row>
    <row r="31" spans="1:5" ht="57" customHeight="1">
      <c r="A31" s="20" t="s">
        <v>114</v>
      </c>
      <c r="B31" s="17" t="s">
        <v>115</v>
      </c>
      <c r="C31" s="86">
        <v>177.8</v>
      </c>
      <c r="D31" s="86">
        <v>178</v>
      </c>
      <c r="E31" s="95">
        <v>0</v>
      </c>
    </row>
    <row r="32" spans="1:5" ht="60.75" thickBot="1">
      <c r="A32" s="20" t="s">
        <v>100</v>
      </c>
      <c r="B32" s="68" t="s">
        <v>69</v>
      </c>
      <c r="C32" s="86">
        <v>-5030</v>
      </c>
      <c r="D32" s="86">
        <v>-5029.9</v>
      </c>
      <c r="E32" s="95">
        <v>0</v>
      </c>
    </row>
    <row r="33" spans="1:5" ht="29.25" thickBot="1">
      <c r="A33" s="21" t="s">
        <v>29</v>
      </c>
      <c r="B33" s="22" t="s">
        <v>30</v>
      </c>
      <c r="C33" s="63">
        <v>0</v>
      </c>
      <c r="D33" s="63">
        <v>0</v>
      </c>
      <c r="E33" s="93">
        <v>0</v>
      </c>
    </row>
    <row r="34" spans="1:5" ht="15.75" customHeight="1" thickBot="1">
      <c r="A34" s="142" t="s">
        <v>31</v>
      </c>
      <c r="B34" s="143"/>
      <c r="C34" s="63">
        <f>C9+C25</f>
        <v>1418352.5</v>
      </c>
      <c r="D34" s="63">
        <f>D9+D25</f>
        <v>507279</v>
      </c>
      <c r="E34" s="87">
        <f t="shared" si="0"/>
        <v>35.765368623103214</v>
      </c>
    </row>
    <row r="35" spans="1:5" ht="15">
      <c r="A35" s="1"/>
      <c r="B35" s="96"/>
      <c r="C35" s="1"/>
      <c r="D35" s="1"/>
      <c r="E35" s="1"/>
    </row>
    <row r="36" spans="1:5" ht="15">
      <c r="A36" s="1" t="s">
        <v>102</v>
      </c>
      <c r="B36" s="96"/>
      <c r="C36" s="1"/>
      <c r="D36" s="1"/>
      <c r="E36" s="1"/>
    </row>
    <row r="37" spans="1:7" ht="15">
      <c r="A37" s="127" t="s">
        <v>104</v>
      </c>
      <c r="B37" s="127"/>
      <c r="C37" s="1"/>
      <c r="D37" s="61" t="s">
        <v>103</v>
      </c>
      <c r="E37" s="1"/>
      <c r="G37" s="1"/>
    </row>
    <row r="38" spans="1:5" ht="15">
      <c r="A38" s="1"/>
      <c r="B38" s="96"/>
      <c r="C38" s="1"/>
      <c r="D38" s="1"/>
      <c r="E38" s="1"/>
    </row>
    <row r="39" spans="1:5" ht="15">
      <c r="A39" s="1" t="s">
        <v>85</v>
      </c>
      <c r="B39" s="96" t="s">
        <v>101</v>
      </c>
      <c r="C39" s="1"/>
      <c r="D39" s="1"/>
      <c r="E39" s="1"/>
    </row>
  </sheetData>
  <sheetProtection/>
  <mergeCells count="11">
    <mergeCell ref="A4:E4"/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</mergeCells>
  <printOptions/>
  <pageMargins left="0.57" right="0.23" top="0.46" bottom="0.58" header="0.21" footer="0.3"/>
  <pageSetup horizontalDpi="600" verticalDpi="600" orientation="portrait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0" zoomScaleSheetLayoutView="90" workbookViewId="0" topLeftCell="A34">
      <selection activeCell="C51" sqref="C5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124" customWidth="1"/>
    <col min="4" max="4" width="12.7109375" style="124" customWidth="1"/>
    <col min="5" max="5" width="8.8515625" style="0" customWidth="1"/>
  </cols>
  <sheetData>
    <row r="1" spans="1:5" ht="15">
      <c r="A1" s="1"/>
      <c r="B1" s="1"/>
      <c r="C1" s="61"/>
      <c r="D1" s="61"/>
      <c r="E1" s="1"/>
    </row>
    <row r="2" spans="1:5" ht="18" customHeight="1">
      <c r="A2" s="1"/>
      <c r="B2" s="145"/>
      <c r="C2" s="145"/>
      <c r="D2" s="145"/>
      <c r="E2" s="145"/>
    </row>
    <row r="3" spans="1:5" ht="15">
      <c r="A3" s="144" t="s">
        <v>76</v>
      </c>
      <c r="B3" s="144"/>
      <c r="C3" s="144"/>
      <c r="D3" s="144"/>
      <c r="E3" s="144"/>
    </row>
    <row r="4" spans="1:5" ht="15">
      <c r="A4" s="144" t="s">
        <v>120</v>
      </c>
      <c r="B4" s="144"/>
      <c r="C4" s="144"/>
      <c r="D4" s="144"/>
      <c r="E4" s="144"/>
    </row>
    <row r="5" spans="1:5" ht="15.75" thickBot="1">
      <c r="A5" s="1"/>
      <c r="B5" s="1"/>
      <c r="C5" s="61"/>
      <c r="D5" s="146" t="s">
        <v>32</v>
      </c>
      <c r="E5" s="146"/>
    </row>
    <row r="6" spans="1:5" ht="91.5" customHeight="1" thickBot="1">
      <c r="A6" s="30" t="s">
        <v>33</v>
      </c>
      <c r="B6" s="31" t="s">
        <v>34</v>
      </c>
      <c r="C6" s="103" t="s">
        <v>92</v>
      </c>
      <c r="D6" s="103" t="s">
        <v>35</v>
      </c>
      <c r="E6" s="16" t="s">
        <v>109</v>
      </c>
    </row>
    <row r="7" spans="1:5" ht="15" thickBot="1">
      <c r="A7" s="32">
        <v>100</v>
      </c>
      <c r="B7" s="33" t="s">
        <v>36</v>
      </c>
      <c r="C7" s="104">
        <f>C8+C9+C10+C12+C13+C14+C15+C11</f>
        <v>134167.40000000002</v>
      </c>
      <c r="D7" s="104">
        <f>D8+D9+D10+D12+D13+D14+D15+D11</f>
        <v>40935.7</v>
      </c>
      <c r="E7" s="73">
        <f aca="true" t="shared" si="0" ref="E7:E12">D7/C7%</f>
        <v>30.510913977613036</v>
      </c>
    </row>
    <row r="8" spans="1:5" ht="15">
      <c r="A8" s="34">
        <v>102</v>
      </c>
      <c r="B8" s="35" t="s">
        <v>64</v>
      </c>
      <c r="C8" s="105">
        <v>3192.7</v>
      </c>
      <c r="D8" s="105">
        <v>1013.9</v>
      </c>
      <c r="E8" s="74">
        <f t="shared" si="0"/>
        <v>31.756820246186614</v>
      </c>
    </row>
    <row r="9" spans="1:5" ht="30">
      <c r="A9" s="24">
        <v>103</v>
      </c>
      <c r="B9" s="8" t="s">
        <v>37</v>
      </c>
      <c r="C9" s="106">
        <v>6639</v>
      </c>
      <c r="D9" s="106">
        <v>1965.7</v>
      </c>
      <c r="E9" s="74">
        <f t="shared" si="0"/>
        <v>29.608374755234223</v>
      </c>
    </row>
    <row r="10" spans="1:5" ht="30">
      <c r="A10" s="24">
        <v>104</v>
      </c>
      <c r="B10" s="8" t="s">
        <v>65</v>
      </c>
      <c r="C10" s="106">
        <v>56227</v>
      </c>
      <c r="D10" s="106">
        <v>17109.6</v>
      </c>
      <c r="E10" s="75">
        <f t="shared" si="0"/>
        <v>30.429508954772615</v>
      </c>
    </row>
    <row r="11" spans="1:5" ht="15">
      <c r="A11" s="24">
        <v>105</v>
      </c>
      <c r="B11" s="8" t="s">
        <v>86</v>
      </c>
      <c r="C11" s="106">
        <v>42.7</v>
      </c>
      <c r="D11" s="106">
        <v>0</v>
      </c>
      <c r="E11" s="75">
        <f t="shared" si="0"/>
        <v>0</v>
      </c>
    </row>
    <row r="12" spans="1:5" ht="45" customHeight="1">
      <c r="A12" s="24">
        <v>106</v>
      </c>
      <c r="B12" s="36" t="s">
        <v>79</v>
      </c>
      <c r="C12" s="106">
        <v>22671</v>
      </c>
      <c r="D12" s="106">
        <v>8390.5</v>
      </c>
      <c r="E12" s="75">
        <f t="shared" si="0"/>
        <v>37.00983635481452</v>
      </c>
    </row>
    <row r="13" spans="1:5" ht="21" customHeight="1">
      <c r="A13" s="37">
        <v>107</v>
      </c>
      <c r="B13" s="7" t="s">
        <v>84</v>
      </c>
      <c r="C13" s="107">
        <v>0</v>
      </c>
      <c r="D13" s="107">
        <v>0</v>
      </c>
      <c r="E13" s="75">
        <v>0</v>
      </c>
    </row>
    <row r="14" spans="1:5" ht="15">
      <c r="A14" s="24">
        <v>111</v>
      </c>
      <c r="B14" s="7" t="s">
        <v>80</v>
      </c>
      <c r="C14" s="106">
        <v>300</v>
      </c>
      <c r="D14" s="106">
        <v>0</v>
      </c>
      <c r="E14" s="75">
        <f aca="true" t="shared" si="1" ref="E14:E22">D14/C14%</f>
        <v>0</v>
      </c>
    </row>
    <row r="15" spans="1:5" ht="15.75" thickBot="1">
      <c r="A15" s="25">
        <v>113</v>
      </c>
      <c r="B15" s="38" t="s">
        <v>39</v>
      </c>
      <c r="C15" s="108">
        <v>45095</v>
      </c>
      <c r="D15" s="108">
        <v>12456</v>
      </c>
      <c r="E15" s="76">
        <f t="shared" si="1"/>
        <v>27.621687548508703</v>
      </c>
    </row>
    <row r="16" spans="1:5" ht="29.25" thickBot="1">
      <c r="A16" s="32">
        <v>300</v>
      </c>
      <c r="B16" s="40" t="s">
        <v>87</v>
      </c>
      <c r="C16" s="109">
        <f>C17+C18</f>
        <v>14894</v>
      </c>
      <c r="D16" s="109">
        <f>D17+D18</f>
        <v>3886.6</v>
      </c>
      <c r="E16" s="77">
        <f t="shared" si="1"/>
        <v>26.0950718410098</v>
      </c>
    </row>
    <row r="17" spans="1:5" ht="28.5" customHeight="1">
      <c r="A17" s="41">
        <v>310</v>
      </c>
      <c r="B17" s="36" t="s">
        <v>113</v>
      </c>
      <c r="C17" s="110">
        <v>14184</v>
      </c>
      <c r="D17" s="110">
        <v>3856.6</v>
      </c>
      <c r="E17" s="78">
        <f t="shared" si="1"/>
        <v>27.189791314156796</v>
      </c>
    </row>
    <row r="18" spans="1:5" ht="30.75" thickBot="1">
      <c r="A18" s="42">
        <v>314</v>
      </c>
      <c r="B18" s="43" t="s">
        <v>70</v>
      </c>
      <c r="C18" s="111">
        <v>710</v>
      </c>
      <c r="D18" s="111">
        <v>30</v>
      </c>
      <c r="E18" s="79">
        <f t="shared" si="1"/>
        <v>4.225352112676057</v>
      </c>
    </row>
    <row r="19" spans="1:5" ht="15" thickBot="1">
      <c r="A19" s="39">
        <v>400</v>
      </c>
      <c r="B19" s="44" t="s">
        <v>40</v>
      </c>
      <c r="C19" s="104">
        <f>C20+C21+C22+C23+C24+C25+C26</f>
        <v>61033.4</v>
      </c>
      <c r="D19" s="104">
        <f>D20+D21+D22+D23+D24+D25+D26</f>
        <v>14488.5</v>
      </c>
      <c r="E19" s="73">
        <f t="shared" si="1"/>
        <v>23.738641465164974</v>
      </c>
    </row>
    <row r="20" spans="1:5" ht="15">
      <c r="A20" s="23">
        <v>405</v>
      </c>
      <c r="B20" s="35" t="s">
        <v>41</v>
      </c>
      <c r="C20" s="106">
        <v>1021.4</v>
      </c>
      <c r="D20" s="112">
        <v>0</v>
      </c>
      <c r="E20" s="80">
        <f t="shared" si="1"/>
        <v>0</v>
      </c>
    </row>
    <row r="21" spans="1:5" ht="15">
      <c r="A21" s="24">
        <v>406</v>
      </c>
      <c r="B21" s="8" t="s">
        <v>42</v>
      </c>
      <c r="C21" s="106">
        <v>1052.1</v>
      </c>
      <c r="D21" s="113">
        <v>283.6</v>
      </c>
      <c r="E21" s="75">
        <f t="shared" si="1"/>
        <v>26.955612584355105</v>
      </c>
    </row>
    <row r="22" spans="1:5" ht="15">
      <c r="A22" s="24">
        <v>407</v>
      </c>
      <c r="B22" s="8" t="s">
        <v>43</v>
      </c>
      <c r="C22" s="106">
        <v>557.8</v>
      </c>
      <c r="D22" s="106">
        <v>56.2</v>
      </c>
      <c r="E22" s="75">
        <f t="shared" si="1"/>
        <v>10.075295804948011</v>
      </c>
    </row>
    <row r="23" spans="1:5" ht="15">
      <c r="A23" s="24">
        <v>408</v>
      </c>
      <c r="B23" s="45" t="s">
        <v>44</v>
      </c>
      <c r="C23" s="114">
        <v>0.1</v>
      </c>
      <c r="D23" s="106">
        <v>0</v>
      </c>
      <c r="E23" s="74">
        <v>0</v>
      </c>
    </row>
    <row r="24" spans="1:5" ht="15">
      <c r="A24" s="24">
        <v>409</v>
      </c>
      <c r="B24" s="8" t="s">
        <v>71</v>
      </c>
      <c r="C24" s="106">
        <v>54357.8</v>
      </c>
      <c r="D24" s="106">
        <v>13438.2</v>
      </c>
      <c r="E24" s="75">
        <f aca="true" t="shared" si="2" ref="E24:E30">D24/C24%</f>
        <v>24.721751064244692</v>
      </c>
    </row>
    <row r="25" spans="1:5" ht="15">
      <c r="A25" s="24">
        <v>410</v>
      </c>
      <c r="B25" s="8" t="s">
        <v>72</v>
      </c>
      <c r="C25" s="106">
        <v>487</v>
      </c>
      <c r="D25" s="106">
        <v>97</v>
      </c>
      <c r="E25" s="75">
        <f t="shared" si="2"/>
        <v>19.917864476386036</v>
      </c>
    </row>
    <row r="26" spans="1:5" ht="15.75" thickBot="1">
      <c r="A26" s="25">
        <v>412</v>
      </c>
      <c r="B26" s="46" t="s">
        <v>45</v>
      </c>
      <c r="C26" s="108">
        <v>3557.2</v>
      </c>
      <c r="D26" s="108">
        <v>613.5</v>
      </c>
      <c r="E26" s="81">
        <f t="shared" si="2"/>
        <v>17.246710896210505</v>
      </c>
    </row>
    <row r="27" spans="1:5" ht="15" thickBot="1">
      <c r="A27" s="32">
        <v>500</v>
      </c>
      <c r="B27" s="33" t="s">
        <v>46</v>
      </c>
      <c r="C27" s="104">
        <f>C28+C29+C30+C31</f>
        <v>96078.8</v>
      </c>
      <c r="D27" s="104">
        <f>D28+D29+D30+D31</f>
        <v>8546.3</v>
      </c>
      <c r="E27" s="73">
        <f t="shared" si="2"/>
        <v>8.895094443311114</v>
      </c>
    </row>
    <row r="28" spans="1:8" ht="15">
      <c r="A28" s="28">
        <v>501</v>
      </c>
      <c r="B28" s="48" t="s">
        <v>47</v>
      </c>
      <c r="C28" s="115">
        <v>37046.4</v>
      </c>
      <c r="D28" s="115">
        <v>1425.8</v>
      </c>
      <c r="E28" s="80">
        <f t="shared" si="2"/>
        <v>3.8486870519132763</v>
      </c>
      <c r="H28" s="27"/>
    </row>
    <row r="29" spans="1:5" ht="15">
      <c r="A29" s="24">
        <v>502</v>
      </c>
      <c r="B29" s="45" t="s">
        <v>48</v>
      </c>
      <c r="C29" s="106">
        <v>4006.8</v>
      </c>
      <c r="D29" s="106">
        <v>0</v>
      </c>
      <c r="E29" s="75">
        <f t="shared" si="2"/>
        <v>0</v>
      </c>
    </row>
    <row r="30" spans="1:5" ht="15">
      <c r="A30" s="24">
        <v>503</v>
      </c>
      <c r="B30" s="45" t="s">
        <v>49</v>
      </c>
      <c r="C30" s="106">
        <v>54998.6</v>
      </c>
      <c r="D30" s="106">
        <v>7120.5</v>
      </c>
      <c r="E30" s="75">
        <f t="shared" si="2"/>
        <v>12.94669318855389</v>
      </c>
    </row>
    <row r="31" spans="1:5" ht="15.75" thickBot="1">
      <c r="A31" s="25">
        <v>505</v>
      </c>
      <c r="B31" s="46" t="s">
        <v>50</v>
      </c>
      <c r="C31" s="108">
        <v>27</v>
      </c>
      <c r="D31" s="108">
        <v>0</v>
      </c>
      <c r="E31" s="76">
        <v>0</v>
      </c>
    </row>
    <row r="32" spans="1:8" ht="15" thickBot="1">
      <c r="A32" s="32">
        <v>600</v>
      </c>
      <c r="B32" s="33" t="s">
        <v>51</v>
      </c>
      <c r="C32" s="104">
        <v>5581.9</v>
      </c>
      <c r="D32" s="104">
        <v>1059.4</v>
      </c>
      <c r="E32" s="73">
        <f aca="true" t="shared" si="3" ref="E32:E38">D32/C32%</f>
        <v>18.979200630609654</v>
      </c>
      <c r="H32" s="3"/>
    </row>
    <row r="33" spans="1:5" ht="15" thickBot="1">
      <c r="A33" s="32">
        <v>700</v>
      </c>
      <c r="B33" s="33" t="s">
        <v>52</v>
      </c>
      <c r="C33" s="104">
        <f>C34+C35+C37+C38+C36</f>
        <v>950002.5</v>
      </c>
      <c r="D33" s="104">
        <f>D34+D35+D37+D38+D36</f>
        <v>318493.2</v>
      </c>
      <c r="E33" s="73">
        <f t="shared" si="3"/>
        <v>33.52551177496902</v>
      </c>
    </row>
    <row r="34" spans="1:5" ht="15">
      <c r="A34" s="23">
        <v>701</v>
      </c>
      <c r="B34" s="47" t="s">
        <v>53</v>
      </c>
      <c r="C34" s="112">
        <v>358460.3</v>
      </c>
      <c r="D34" s="112">
        <v>124116.6</v>
      </c>
      <c r="E34" s="74">
        <f t="shared" si="3"/>
        <v>34.62492220198443</v>
      </c>
    </row>
    <row r="35" spans="1:5" ht="15">
      <c r="A35" s="24">
        <v>702</v>
      </c>
      <c r="B35" s="45" t="s">
        <v>54</v>
      </c>
      <c r="C35" s="106">
        <v>440419.8</v>
      </c>
      <c r="D35" s="106">
        <v>150811.7</v>
      </c>
      <c r="E35" s="75">
        <f t="shared" si="3"/>
        <v>34.24271569988452</v>
      </c>
    </row>
    <row r="36" spans="1:5" ht="15">
      <c r="A36" s="24">
        <v>703</v>
      </c>
      <c r="B36" s="45" t="s">
        <v>94</v>
      </c>
      <c r="C36" s="106">
        <v>83695.4</v>
      </c>
      <c r="D36" s="106">
        <v>29491.8</v>
      </c>
      <c r="E36" s="75">
        <f t="shared" si="3"/>
        <v>35.237062012966064</v>
      </c>
    </row>
    <row r="37" spans="1:5" ht="15">
      <c r="A37" s="24">
        <v>707</v>
      </c>
      <c r="B37" s="45" t="s">
        <v>55</v>
      </c>
      <c r="C37" s="106">
        <v>28690.5</v>
      </c>
      <c r="D37" s="106">
        <v>929.8</v>
      </c>
      <c r="E37" s="75">
        <f t="shared" si="3"/>
        <v>3.2407939910423313</v>
      </c>
    </row>
    <row r="38" spans="1:5" ht="15.75" thickBot="1">
      <c r="A38" s="55">
        <v>709</v>
      </c>
      <c r="B38" s="56" t="s">
        <v>56</v>
      </c>
      <c r="C38" s="116">
        <v>38736.5</v>
      </c>
      <c r="D38" s="116">
        <v>13143.3</v>
      </c>
      <c r="E38" s="82">
        <f t="shared" si="3"/>
        <v>33.93001432757218</v>
      </c>
    </row>
    <row r="39" spans="1:5" ht="15" thickBot="1">
      <c r="A39" s="39">
        <v>800</v>
      </c>
      <c r="B39" s="44" t="s">
        <v>57</v>
      </c>
      <c r="C39" s="104">
        <f>C40</f>
        <v>66804.7</v>
      </c>
      <c r="D39" s="104">
        <f>D40</f>
        <v>24561.2</v>
      </c>
      <c r="E39" s="94">
        <f>E40</f>
        <v>36.76567666646209</v>
      </c>
    </row>
    <row r="40" spans="1:5" ht="15.75" thickBot="1">
      <c r="A40" s="101">
        <v>801</v>
      </c>
      <c r="B40" s="102" t="s">
        <v>58</v>
      </c>
      <c r="C40" s="117">
        <v>66804.7</v>
      </c>
      <c r="D40" s="117">
        <v>24561.2</v>
      </c>
      <c r="E40" s="83">
        <f aca="true" t="shared" si="4" ref="E40:E48">D40/C40%</f>
        <v>36.76567666646209</v>
      </c>
    </row>
    <row r="41" spans="1:5" ht="16.5" thickBot="1">
      <c r="A41" s="39">
        <v>900</v>
      </c>
      <c r="B41" s="53" t="s">
        <v>95</v>
      </c>
      <c r="C41" s="104">
        <f>C42</f>
        <v>210</v>
      </c>
      <c r="D41" s="104">
        <f>D42</f>
        <v>15.6</v>
      </c>
      <c r="E41" s="73">
        <f t="shared" si="4"/>
        <v>7.428571428571428</v>
      </c>
    </row>
    <row r="42" spans="1:5" ht="16.5" thickBot="1">
      <c r="A42" s="29">
        <v>909</v>
      </c>
      <c r="B42" s="54" t="s">
        <v>96</v>
      </c>
      <c r="C42" s="118">
        <v>210</v>
      </c>
      <c r="D42" s="118">
        <v>15.6</v>
      </c>
      <c r="E42" s="82">
        <f t="shared" si="4"/>
        <v>7.428571428571428</v>
      </c>
    </row>
    <row r="43" spans="1:5" ht="15" thickBot="1">
      <c r="A43" s="49">
        <v>1000</v>
      </c>
      <c r="B43" s="44" t="s">
        <v>60</v>
      </c>
      <c r="C43" s="104">
        <f>C44+C45+C47+C46</f>
        <v>137580</v>
      </c>
      <c r="D43" s="104">
        <f>D44+D45+D47+D46</f>
        <v>47350.09999999999</v>
      </c>
      <c r="E43" s="73">
        <f t="shared" si="4"/>
        <v>34.41641226922517</v>
      </c>
    </row>
    <row r="44" spans="1:5" ht="13.5" customHeight="1">
      <c r="A44" s="50">
        <v>1001</v>
      </c>
      <c r="B44" s="47" t="s">
        <v>77</v>
      </c>
      <c r="C44" s="112">
        <v>13944</v>
      </c>
      <c r="D44" s="112">
        <v>4912.2</v>
      </c>
      <c r="E44" s="74">
        <f t="shared" si="4"/>
        <v>35.228055077452666</v>
      </c>
    </row>
    <row r="45" spans="1:5" ht="13.5" customHeight="1">
      <c r="A45" s="51">
        <v>1003</v>
      </c>
      <c r="B45" s="45" t="s">
        <v>61</v>
      </c>
      <c r="C45" s="106">
        <v>110697.5</v>
      </c>
      <c r="D45" s="106">
        <v>39730.2</v>
      </c>
      <c r="E45" s="75">
        <f t="shared" si="4"/>
        <v>35.89078344136046</v>
      </c>
    </row>
    <row r="46" spans="1:5" ht="13.5" customHeight="1">
      <c r="A46" s="52">
        <v>1004</v>
      </c>
      <c r="B46" s="46" t="s">
        <v>112</v>
      </c>
      <c r="C46" s="108">
        <v>4982.4</v>
      </c>
      <c r="D46" s="108">
        <v>72.2</v>
      </c>
      <c r="E46" s="76">
        <f t="shared" si="4"/>
        <v>1.4491008349389853</v>
      </c>
    </row>
    <row r="47" spans="1:5" ht="15.75" thickBot="1">
      <c r="A47" s="52">
        <v>1006</v>
      </c>
      <c r="B47" s="46" t="s">
        <v>62</v>
      </c>
      <c r="C47" s="108">
        <v>7956.1</v>
      </c>
      <c r="D47" s="108">
        <v>2635.5</v>
      </c>
      <c r="E47" s="76">
        <f t="shared" si="4"/>
        <v>33.12552632571234</v>
      </c>
    </row>
    <row r="48" spans="1:5" ht="15" thickBot="1">
      <c r="A48" s="49">
        <v>1100</v>
      </c>
      <c r="B48" s="44" t="s">
        <v>59</v>
      </c>
      <c r="C48" s="104">
        <f>C49+C50+C51</f>
        <v>796.8</v>
      </c>
      <c r="D48" s="104">
        <f>D49+D50+D51</f>
        <v>0</v>
      </c>
      <c r="E48" s="73">
        <f t="shared" si="4"/>
        <v>0</v>
      </c>
    </row>
    <row r="49" spans="1:5" ht="15">
      <c r="A49" s="50">
        <v>1101</v>
      </c>
      <c r="B49" s="47" t="s">
        <v>73</v>
      </c>
      <c r="C49" s="112">
        <v>0</v>
      </c>
      <c r="D49" s="112">
        <v>0</v>
      </c>
      <c r="E49" s="74">
        <v>0</v>
      </c>
    </row>
    <row r="50" spans="1:5" ht="15">
      <c r="A50" s="51">
        <v>1102</v>
      </c>
      <c r="B50" s="45" t="s">
        <v>74</v>
      </c>
      <c r="C50" s="106">
        <v>51.8</v>
      </c>
      <c r="D50" s="106">
        <v>0</v>
      </c>
      <c r="E50" s="75">
        <v>0</v>
      </c>
    </row>
    <row r="51" spans="1:5" ht="15.75" thickBot="1">
      <c r="A51" s="52">
        <v>1105</v>
      </c>
      <c r="B51" s="46" t="s">
        <v>78</v>
      </c>
      <c r="C51" s="108">
        <v>745</v>
      </c>
      <c r="D51" s="108">
        <v>0</v>
      </c>
      <c r="E51" s="76">
        <f>D51/C51%</f>
        <v>0</v>
      </c>
    </row>
    <row r="52" spans="1:5" ht="15" thickBot="1">
      <c r="A52" s="49">
        <v>1200</v>
      </c>
      <c r="B52" s="57" t="s">
        <v>75</v>
      </c>
      <c r="C52" s="119">
        <v>941</v>
      </c>
      <c r="D52" s="120">
        <v>411.7</v>
      </c>
      <c r="E52" s="60">
        <f>D52/C52%</f>
        <v>43.751328374070134</v>
      </c>
    </row>
    <row r="53" spans="1:5" ht="15" thickBot="1">
      <c r="A53" s="49">
        <v>1300</v>
      </c>
      <c r="B53" s="57" t="s">
        <v>38</v>
      </c>
      <c r="C53" s="119">
        <v>6</v>
      </c>
      <c r="D53" s="120">
        <v>1.2</v>
      </c>
      <c r="E53" s="60">
        <f>D53/C53%</f>
        <v>20</v>
      </c>
    </row>
    <row r="54" spans="1:5" ht="15.75" thickBot="1">
      <c r="A54" s="26"/>
      <c r="B54" s="58" t="s">
        <v>63</v>
      </c>
      <c r="C54" s="121">
        <f>C7+C16+C19+C27+C32+C33+C39+C43+C48+C52+C53+C41</f>
        <v>1468096.5</v>
      </c>
      <c r="D54" s="122">
        <f>D7+D16+D19+D27+D32+D33+D39+D43+D48+D52+D53+D41</f>
        <v>459749.5</v>
      </c>
      <c r="E54" s="59">
        <f>D54/C54%</f>
        <v>31.316027250252283</v>
      </c>
    </row>
    <row r="55" spans="1:5" ht="15">
      <c r="A55" s="1"/>
      <c r="B55" s="1"/>
      <c r="C55" s="61"/>
      <c r="D55" s="123"/>
      <c r="E55" s="1"/>
    </row>
    <row r="56" spans="1:5" ht="15">
      <c r="A56" s="127"/>
      <c r="B56" s="127"/>
      <c r="C56" s="61"/>
      <c r="D56" s="61"/>
      <c r="E56" s="1"/>
    </row>
    <row r="57" spans="1:5" ht="15">
      <c r="A57" s="1" t="s">
        <v>102</v>
      </c>
      <c r="B57" s="1"/>
      <c r="C57" s="61"/>
      <c r="D57" s="61" t="s">
        <v>103</v>
      </c>
      <c r="E57" s="1"/>
    </row>
    <row r="58" spans="1:5" ht="15">
      <c r="A58" s="127" t="s">
        <v>104</v>
      </c>
      <c r="B58" s="127"/>
      <c r="C58" s="61"/>
      <c r="D58" s="61"/>
      <c r="E58" s="1"/>
    </row>
    <row r="59" spans="1:4" ht="15">
      <c r="A59" s="1"/>
      <c r="B59" s="1"/>
      <c r="C59" s="61"/>
      <c r="D59" s="61"/>
    </row>
    <row r="60" spans="1:4" ht="15">
      <c r="A60" s="1" t="s">
        <v>99</v>
      </c>
      <c r="B60" s="1"/>
      <c r="C60" s="61"/>
      <c r="D60" s="61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2021-05-14T10:19:35Z</cp:lastPrinted>
  <dcterms:created xsi:type="dcterms:W3CDTF">1996-10-08T23:32:33Z</dcterms:created>
  <dcterms:modified xsi:type="dcterms:W3CDTF">2021-05-14T10:19:45Z</dcterms:modified>
  <cp:category/>
  <cp:version/>
  <cp:contentType/>
  <cp:contentStatus/>
</cp:coreProperties>
</file>